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3 MART\"/>
    </mc:Choice>
  </mc:AlternateContent>
  <xr:revisionPtr revIDLastSave="0" documentId="13_ncr:1_{EDAACB7A-0E39-40B7-943A-CCC510E66F8D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<sst xmlns="http://schemas.openxmlformats.org/spreadsheetml/2006/main" count="46" uniqueCount="39">
  <si>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</si>
  <si>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</si>
  <si>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</si>
  <si>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</si>
  <si>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</si>
  <si>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</si>
  <si>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</si>
  <si>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</si>
  <si>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</si>
  <si>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</si>
  <si>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</si>
  <si>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</si>
  <si>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</si>
  <si>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</si>
  <si>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</si>
  <si>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</si>
  <si>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</si>
  <si>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</si>
  <si>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</si>
  <si>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</si>
  <si>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</si>
  <si>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</si>
  <si>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</si>
  <si>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</si>
  <si>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</si>
  <si>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</si>
  <si>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</si>
  <si>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</si>
  <si>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</si>
  <si>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</si>
  <si>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</si>
  <si>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</si>
  <si>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</si>
  <si>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</si>
  <si>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</si>
  <si>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</si>
  <si>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 xml:space="preserve">ZİRVE ÇATI HARUN </t>
  </si>
  <si>
    <t>KAYSERİ SEFERİ</t>
  </si>
  <si>
    <t>MEHMET YÖNTEM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</si>
</sst>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H21" sqref="H21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46" t="s">
        <v>38</v>
      </c>
      <c r="C2" s="47"/>
      <c r="D2" s="2" t="s">
        <v>2</v>
      </c>
      <c r="E2" s="48" t="s">
        <v>37</v>
      </c>
      <c r="F2" s="48"/>
      <c r="G2" s="48"/>
      <c r="H2" s="48"/>
      <c r="I2" s="48"/>
      <c r="J2" s="48"/>
      <c r="K2" s="3" t="s">
        <v>3</v>
      </c>
      <c r="L2" s="4">
        <f ca="1">TODAY()</f>
        <v>44995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3" t="s">
        <v>6</v>
      </c>
      <c r="B4" s="44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9" t="s">
        <v>36</v>
      </c>
      <c r="B5" s="40"/>
      <c r="C5" s="10"/>
      <c r="D5" s="11"/>
      <c r="E5" s="12">
        <v>47606</v>
      </c>
      <c r="F5" s="1"/>
      <c r="G5" s="13" t="str">
        <f t="shared" ref="G5:G6" si="0">IF(A5="","",(A5))</f>
        <v xml:space="preserve">ZİRVE ÇATI HARUN </v>
      </c>
      <c r="H5" s="12">
        <v>6800</v>
      </c>
      <c r="I5" s="12">
        <v>15000</v>
      </c>
      <c r="J5" s="12"/>
      <c r="K5" s="12">
        <f>IF(G5="","",SUM(E5-H5-I5-J5))</f>
        <v>25806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9"/>
      <c r="B6" s="40"/>
      <c r="C6" s="10"/>
      <c r="D6" s="11"/>
      <c r="E6" s="12"/>
      <c r="F6" s="1"/>
      <c r="G6" s="13" t="str">
        <f t="shared" si="0"/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9"/>
      <c r="B7" s="40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39"/>
      <c r="B8" s="40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39"/>
      <c r="B9" s="40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39"/>
      <c r="B10" s="40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39"/>
      <c r="B11" s="40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39"/>
      <c r="B12" s="40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39"/>
      <c r="B13" s="40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39"/>
      <c r="B14" s="40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39"/>
      <c r="B15" s="40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9"/>
      <c r="B16" s="40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9"/>
      <c r="B17" s="40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9"/>
      <c r="B18" s="40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9"/>
      <c r="B19" s="40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9"/>
      <c r="B20" s="40"/>
      <c r="C20" s="10"/>
      <c r="D20" s="11"/>
      <c r="E20" s="11"/>
      <c r="F20" s="1"/>
      <c r="G20" s="15" t="s">
        <v>16</v>
      </c>
      <c r="H20" s="16">
        <v>1420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9"/>
      <c r="B21" s="4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2" t="s">
        <v>17</v>
      </c>
      <c r="B22" s="42"/>
      <c r="C22" s="42"/>
      <c r="D22" s="42"/>
      <c r="E22" s="18">
        <f>SUM(E5:E21)</f>
        <v>47606</v>
      </c>
      <c r="F22" s="1"/>
      <c r="G22" s="17" t="s">
        <v>17</v>
      </c>
      <c r="H22" s="18">
        <f>SUM(H5:H21)</f>
        <v>8220</v>
      </c>
      <c r="I22" s="18">
        <f>SUM(I5:I21)</f>
        <v>15000</v>
      </c>
      <c r="J22" s="18">
        <f>SUM(J5:J21)</f>
        <v>0</v>
      </c>
      <c r="K22" s="18">
        <f>SUM(K5:K21)</f>
        <v>25806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4" t="s">
        <v>22</v>
      </c>
      <c r="B25" s="34"/>
      <c r="C25" s="19">
        <v>360356</v>
      </c>
      <c r="D25" s="19">
        <v>360979</v>
      </c>
      <c r="E25" s="20">
        <f>IF(C25="","",SUM(D25-C25))</f>
        <v>623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4" t="s">
        <v>25</v>
      </c>
      <c r="B26" s="34"/>
      <c r="C26" s="21">
        <v>1420</v>
      </c>
      <c r="D26" s="22"/>
      <c r="E26" s="21">
        <f>IF(C26="","",SUM(C26/E25))</f>
        <v>2.2792937399678972</v>
      </c>
      <c r="F26" s="1"/>
      <c r="G26" s="11" t="s">
        <v>26</v>
      </c>
      <c r="H26" s="12">
        <v>1420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4" t="s">
        <v>27</v>
      </c>
      <c r="B27" s="34"/>
      <c r="C27" s="21">
        <f>IF(H33="","",(H33))</f>
        <v>1420</v>
      </c>
      <c r="D27" s="22"/>
      <c r="E27" s="23">
        <f>SUM(C27/E22)</f>
        <v>2.9828172919379909E-2</v>
      </c>
      <c r="F27" s="1"/>
      <c r="G27" s="11" t="s">
        <v>28</v>
      </c>
      <c r="H27" s="12"/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36" t="s">
        <v>30</v>
      </c>
      <c r="B29" s="37"/>
      <c r="C29" s="3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29"/>
      <c r="B30" s="3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29"/>
      <c r="B31" s="3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29"/>
      <c r="B32" s="3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29"/>
      <c r="B33" s="30"/>
      <c r="C33" s="12"/>
      <c r="D33" s="1"/>
      <c r="E33" s="1"/>
      <c r="F33" s="1"/>
      <c r="G33" s="17" t="s">
        <v>17</v>
      </c>
      <c r="H33" s="18">
        <f>IF(H22="","",SUM(H26:H32))</f>
        <v>1420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1" t="s">
        <v>17</v>
      </c>
      <c r="B34" s="3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3" t="s">
        <v>31</v>
      </c>
      <c r="B36" s="33"/>
      <c r="C36" s="16">
        <f>SUM(H36+C34)</f>
        <v>6800</v>
      </c>
      <c r="D36" s="1"/>
      <c r="E36" s="1"/>
      <c r="F36" s="1"/>
      <c r="G36" s="27" t="s">
        <v>32</v>
      </c>
      <c r="H36" s="16">
        <f>IF(H33="","",SUM(H22-H33))</f>
        <v>6800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5" t="s">
        <v>38</v>
      </c>
      <c r="B38" s="35"/>
      <c r="C38" s="1"/>
      <c r="D38" s="1"/>
      <c r="E38" s="1"/>
      <c r="F38" s="1"/>
      <c r="G38" s="1"/>
      <c r="H38" s="1"/>
      <c r="I38" s="1"/>
      <c r="J38" s="1"/>
      <c r="K38" s="28" t="s">
        <v>33</v>
      </c>
      <c r="L38" s="28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28" t="s">
        <v>34</v>
      </c>
      <c r="B39" s="28"/>
      <c r="C39" s="1"/>
      <c r="D39" s="1"/>
      <c r="E39" s="1"/>
      <c r="F39" s="1"/>
      <c r="G39" s="1"/>
      <c r="H39" s="1"/>
      <c r="I39" s="1"/>
      <c r="J39" s="1"/>
      <c r="K39" s="28" t="s">
        <v>35</v>
      </c>
      <c r="L39" s="28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2023-03-10T06:22:59Z</cp:lastPrinted>
  <dcterms:created xsi:type="dcterms:W3CDTF">2022-08-24T05:29:34Z</dcterms:created>
  <dcterms:modified xsi:type="dcterms:W3CDTF">2023-03-10T07:23:31Z</dcterms:modified>
</cp:coreProperties>
</file>